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'Tabelle1'!$A$1:$F$49</definedName>
  </definedNames>
  <calcPr fullCalcOnLoad="1"/>
</workbook>
</file>

<file path=xl/sharedStrings.xml><?xml version="1.0" encoding="utf-8"?>
<sst xmlns="http://schemas.openxmlformats.org/spreadsheetml/2006/main" count="17" uniqueCount="16">
  <si>
    <t>Gebiet: Gesamtgebiet</t>
  </si>
  <si>
    <t xml:space="preserve">Einwohnerzahl 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</si>
  <si>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</si>
  <si>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</si>
  <si>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</si>
  <si>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</si>
  <si>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</si>
  <si>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</si>
  <si>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</si>
  <si>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</si>
  <si>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</si>
  <si>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</si>
  <si>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</si>
  <si>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3: Viebahn, Statistik</t>
  </si>
  <si>
    <t xml:space="preserve">1848 Vereinigung mit Reuß-Lobenstein und Ebersdorf zum Fürstentum Reuß jüngere Linie. </t>
  </si>
  <si>
    <t>Bevölkerung: Fürstentum Reuß-Schleiz (RSC)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</si>
</sst>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3" fillId="3" borderId="0" xfId="0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Border="1" applyAlignment="1" applyProtection="1">
      <alignment vertical="top"/>
      <protection/>
    </xf>
    <xf numFmtId="1" fontId="3" fillId="3" borderId="0" xfId="0" applyNumberFormat="1" applyFont="1" applyFill="1" applyAlignment="1">
      <alignment horizontal="right" vertical="top"/>
    </xf>
    <xf numFmtId="10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4"/>
  <sheetViews>
    <sheetView tabSelected="1" workbookViewId="0" topLeftCell="A1">
      <selection activeCell="F38" sqref="F38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10"/>
      <c r="B1" s="9"/>
      <c r="C1" s="9"/>
      <c r="D1" s="9"/>
      <c r="E1" s="9"/>
      <c r="F1" s="9"/>
    </row>
    <row r="2" spans="1:6" ht="12.75">
      <c r="A2" s="10" t="s">
        <v>15</v>
      </c>
      <c r="B2" s="9"/>
      <c r="C2" s="9"/>
      <c r="D2" s="9"/>
      <c r="E2" s="9"/>
      <c r="F2" s="9"/>
    </row>
    <row r="3" spans="1:6" ht="12.75">
      <c r="A3" s="10"/>
      <c r="B3" s="9"/>
      <c r="C3" s="9"/>
      <c r="D3" s="9"/>
      <c r="E3" s="9"/>
      <c r="F3" s="9"/>
    </row>
    <row r="4" spans="1:6" ht="12.75">
      <c r="A4" s="10" t="s">
        <v>0</v>
      </c>
      <c r="B4" s="9"/>
      <c r="C4" s="9"/>
      <c r="D4" s="9"/>
      <c r="E4" s="9"/>
      <c r="F4" s="9"/>
    </row>
    <row r="5" spans="1:6" ht="12.75">
      <c r="A5" s="10"/>
      <c r="B5" s="9"/>
      <c r="C5" s="9"/>
      <c r="D5" s="9"/>
      <c r="E5" s="9"/>
      <c r="F5" s="9"/>
    </row>
    <row r="6" spans="1:6" ht="12.75">
      <c r="A6" s="11" t="s">
        <v>11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</v>
      </c>
    </row>
    <row r="7" spans="1:35" ht="12.75">
      <c r="A7" s="28">
        <v>1816</v>
      </c>
      <c r="B7" s="29">
        <f>17954-144</f>
        <v>17810</v>
      </c>
      <c r="C7" s="30"/>
      <c r="D7" s="30">
        <v>5</v>
      </c>
      <c r="E7" s="31"/>
      <c r="F7" s="30"/>
      <c r="L7" s="1"/>
      <c r="R7" s="1"/>
      <c r="AB7" s="1"/>
      <c r="AI7" s="1"/>
    </row>
    <row r="8" spans="1:35" ht="12.75">
      <c r="A8" s="21">
        <v>1817</v>
      </c>
      <c r="B8" s="22">
        <f>18099-145</f>
        <v>17954</v>
      </c>
      <c r="C8" s="23">
        <f aca="true" t="shared" si="0" ref="C8:C15">(B8/B7-1)</f>
        <v>0.00808534531162275</v>
      </c>
      <c r="D8" s="24">
        <v>5</v>
      </c>
      <c r="E8" s="25"/>
      <c r="F8" s="24"/>
      <c r="L8" s="1"/>
      <c r="R8" s="1"/>
      <c r="AB8" s="1"/>
      <c r="AI8" s="1"/>
    </row>
    <row r="9" spans="1:35" ht="12.75">
      <c r="A9" s="14">
        <v>1818</v>
      </c>
      <c r="B9" s="15">
        <f>18245-146</f>
        <v>18099</v>
      </c>
      <c r="C9" s="18">
        <f t="shared" si="0"/>
        <v>0.008076194719839558</v>
      </c>
      <c r="D9" s="16">
        <v>5</v>
      </c>
      <c r="E9" s="17"/>
      <c r="F9" s="16"/>
      <c r="L9" s="1"/>
      <c r="R9" s="1"/>
      <c r="AB9" s="1"/>
      <c r="AI9" s="1"/>
    </row>
    <row r="10" spans="1:40" ht="12.75">
      <c r="A10" s="21">
        <v>1819</v>
      </c>
      <c r="B10" s="22">
        <f>18392-147</f>
        <v>18245</v>
      </c>
      <c r="C10" s="23">
        <f t="shared" si="0"/>
        <v>0.008066744019006533</v>
      </c>
      <c r="D10" s="24">
        <v>5</v>
      </c>
      <c r="E10" s="25"/>
      <c r="F10" s="24"/>
      <c r="L10" s="1"/>
      <c r="R10" s="1"/>
      <c r="AB10" s="1"/>
      <c r="AI10" s="1"/>
      <c r="AN10" s="3"/>
    </row>
    <row r="11" spans="1:40" ht="12.75">
      <c r="A11" s="14">
        <v>1820</v>
      </c>
      <c r="B11" s="15">
        <f>18540-148</f>
        <v>18392</v>
      </c>
      <c r="C11" s="18">
        <f t="shared" si="0"/>
        <v>0.008057001918333695</v>
      </c>
      <c r="D11" s="16">
        <v>5</v>
      </c>
      <c r="E11" s="17"/>
      <c r="F11" s="16"/>
      <c r="L11" s="1"/>
      <c r="R11" s="1"/>
      <c r="AB11" s="1"/>
      <c r="AI11" s="1"/>
      <c r="AN11" s="4"/>
    </row>
    <row r="12" spans="1:40" ht="12.75">
      <c r="A12" s="26">
        <v>1821</v>
      </c>
      <c r="B12" s="22">
        <f>18689-149</f>
        <v>18540</v>
      </c>
      <c r="C12" s="23">
        <f t="shared" si="0"/>
        <v>0.008046976946498585</v>
      </c>
      <c r="D12" s="24">
        <v>5</v>
      </c>
      <c r="E12" s="25"/>
      <c r="F12" s="24"/>
      <c r="L12" s="5"/>
      <c r="R12" s="5"/>
      <c r="AB12" s="5"/>
      <c r="AI12" s="5"/>
      <c r="AN12" s="3"/>
    </row>
    <row r="13" spans="1:40" ht="12.75">
      <c r="A13" s="19">
        <v>1822</v>
      </c>
      <c r="B13" s="15">
        <f>18840-151</f>
        <v>18689</v>
      </c>
      <c r="C13" s="18">
        <f t="shared" si="0"/>
        <v>0.008036677454153152</v>
      </c>
      <c r="D13" s="16">
        <v>5</v>
      </c>
      <c r="E13" s="17"/>
      <c r="F13" s="16"/>
      <c r="L13" s="5"/>
      <c r="R13" s="5"/>
      <c r="AB13" s="5"/>
      <c r="AI13" s="5"/>
      <c r="AN13" s="3"/>
    </row>
    <row r="14" spans="1:40" ht="12.75">
      <c r="A14" s="26">
        <v>1823</v>
      </c>
      <c r="B14" s="22">
        <f>18992-152</f>
        <v>18840</v>
      </c>
      <c r="C14" s="23">
        <f t="shared" si="0"/>
        <v>0.008079619027235196</v>
      </c>
      <c r="D14" s="24">
        <v>5</v>
      </c>
      <c r="E14" s="25"/>
      <c r="F14" s="24"/>
      <c r="L14" s="5"/>
      <c r="R14" s="5"/>
      <c r="AB14" s="5"/>
      <c r="AC14" s="3"/>
      <c r="AI14" s="5"/>
      <c r="AN14" s="4"/>
    </row>
    <row r="15" spans="1:40" ht="12.75">
      <c r="A15" s="19">
        <v>1824</v>
      </c>
      <c r="B15" s="15">
        <f>19145-153</f>
        <v>18992</v>
      </c>
      <c r="C15" s="18">
        <f t="shared" si="0"/>
        <v>0.008067940552016983</v>
      </c>
      <c r="D15" s="16">
        <v>5</v>
      </c>
      <c r="E15" s="17"/>
      <c r="F15" s="16"/>
      <c r="L15" s="5"/>
      <c r="R15" s="5"/>
      <c r="AB15" s="5"/>
      <c r="AC15" s="3"/>
      <c r="AI15" s="5"/>
      <c r="AN15" s="3"/>
    </row>
    <row r="16" spans="1:40" ht="12.75">
      <c r="A16" s="26">
        <v>1825</v>
      </c>
      <c r="B16" s="22">
        <f>19299-154</f>
        <v>19145</v>
      </c>
      <c r="C16" s="23">
        <f aca="true" t="shared" si="1" ref="C16:C21">(B16/B15-1)</f>
        <v>0.00805602358887958</v>
      </c>
      <c r="D16" s="24">
        <v>5</v>
      </c>
      <c r="E16" s="25"/>
      <c r="F16" s="24"/>
      <c r="L16" s="5"/>
      <c r="R16" s="5"/>
      <c r="AB16" s="5"/>
      <c r="AC16" s="3"/>
      <c r="AI16" s="5"/>
      <c r="AN16" s="3"/>
    </row>
    <row r="17" spans="1:40" ht="12.75">
      <c r="A17" s="19">
        <v>1826</v>
      </c>
      <c r="B17" s="15">
        <f>19455-156</f>
        <v>19299</v>
      </c>
      <c r="C17" s="18">
        <f t="shared" si="1"/>
        <v>0.008043875685557644</v>
      </c>
      <c r="D17" s="16">
        <v>5</v>
      </c>
      <c r="E17" s="17"/>
      <c r="F17" s="16"/>
      <c r="L17" s="5"/>
      <c r="R17" s="5"/>
      <c r="AB17" s="5"/>
      <c r="AC17" s="3"/>
      <c r="AI17" s="5"/>
      <c r="AN17" s="3"/>
    </row>
    <row r="18" spans="1:40" ht="12.75">
      <c r="A18" s="26">
        <v>1827</v>
      </c>
      <c r="B18" s="22">
        <f>19612-157</f>
        <v>19455</v>
      </c>
      <c r="C18" s="23">
        <f t="shared" si="1"/>
        <v>0.008083320379294268</v>
      </c>
      <c r="D18" s="24">
        <v>5</v>
      </c>
      <c r="E18" s="25"/>
      <c r="F18" s="24"/>
      <c r="L18" s="5"/>
      <c r="R18" s="5"/>
      <c r="V18" s="3"/>
      <c r="AB18" s="5"/>
      <c r="AC18" s="4"/>
      <c r="AI18" s="5"/>
      <c r="AN18" s="3"/>
    </row>
    <row r="19" spans="1:40" ht="12.75">
      <c r="A19" s="19">
        <v>1828</v>
      </c>
      <c r="B19" s="15">
        <f>19770-158</f>
        <v>19612</v>
      </c>
      <c r="C19" s="18">
        <f t="shared" si="1"/>
        <v>0.008069904908763803</v>
      </c>
      <c r="D19" s="16">
        <v>5</v>
      </c>
      <c r="E19" s="17"/>
      <c r="F19" s="16"/>
      <c r="L19" s="5"/>
      <c r="R19" s="5"/>
      <c r="V19" s="3"/>
      <c r="AB19" s="5"/>
      <c r="AC19" s="3"/>
      <c r="AI19" s="5"/>
      <c r="AN19" s="3"/>
    </row>
    <row r="20" spans="1:40" ht="12.75">
      <c r="A20" s="26">
        <v>1829</v>
      </c>
      <c r="B20" s="22">
        <f>19929-159</f>
        <v>19770</v>
      </c>
      <c r="C20" s="23">
        <f t="shared" si="1"/>
        <v>0.00805629206608205</v>
      </c>
      <c r="D20" s="24">
        <v>5</v>
      </c>
      <c r="E20" s="25"/>
      <c r="F20" s="24"/>
      <c r="L20" s="5"/>
      <c r="R20" s="5"/>
      <c r="V20" s="3"/>
      <c r="AB20" s="5"/>
      <c r="AC20" s="3"/>
      <c r="AI20" s="5"/>
      <c r="AN20" s="3"/>
    </row>
    <row r="21" spans="1:40" ht="12.75">
      <c r="A21" s="19">
        <v>1830</v>
      </c>
      <c r="B21" s="15">
        <f>20090-161</f>
        <v>19929</v>
      </c>
      <c r="C21" s="18">
        <f t="shared" si="1"/>
        <v>0.008042488619119936</v>
      </c>
      <c r="D21" s="16">
        <v>5</v>
      </c>
      <c r="E21" s="17"/>
      <c r="F21" s="16"/>
      <c r="L21" s="5"/>
      <c r="R21" s="5"/>
      <c r="V21" s="3"/>
      <c r="AB21" s="5"/>
      <c r="AI21" s="5"/>
      <c r="AN21" s="3"/>
    </row>
    <row r="22" spans="1:40" ht="12.75">
      <c r="A22" s="26">
        <v>1831</v>
      </c>
      <c r="B22" s="22">
        <f>20252-162</f>
        <v>20090</v>
      </c>
      <c r="C22" s="23">
        <f aca="true" t="shared" si="2" ref="C22:C34">(B22/B21-1)</f>
        <v>0.008078679311555925</v>
      </c>
      <c r="D22" s="24">
        <v>5</v>
      </c>
      <c r="E22" s="25"/>
      <c r="F22" s="24"/>
      <c r="L22" s="5"/>
      <c r="R22" s="5"/>
      <c r="V22" s="3"/>
      <c r="AB22" s="5"/>
      <c r="AI22" s="5"/>
      <c r="AN22" s="3"/>
    </row>
    <row r="23" spans="1:35" ht="12.75">
      <c r="A23" s="19">
        <v>1832</v>
      </c>
      <c r="B23" s="15">
        <f>20415-163</f>
        <v>20252</v>
      </c>
      <c r="C23" s="18">
        <f t="shared" si="2"/>
        <v>0.008063713290194174</v>
      </c>
      <c r="D23" s="16">
        <v>5</v>
      </c>
      <c r="E23" s="17"/>
      <c r="F23" s="16"/>
      <c r="L23" s="5"/>
      <c r="R23" s="5"/>
      <c r="V23" s="3"/>
      <c r="AB23" s="5"/>
      <c r="AI23" s="5"/>
    </row>
    <row r="24" spans="1:35" ht="12.75">
      <c r="A24" s="26">
        <v>1833</v>
      </c>
      <c r="B24" s="22">
        <f>20580-164</f>
        <v>20416</v>
      </c>
      <c r="C24" s="23">
        <f t="shared" si="2"/>
        <v>0.008097965633024007</v>
      </c>
      <c r="D24" s="24">
        <v>5</v>
      </c>
      <c r="E24" s="25"/>
      <c r="F24" s="24"/>
      <c r="L24" s="5"/>
      <c r="O24" s="3"/>
      <c r="R24" s="5"/>
      <c r="V24" s="3"/>
      <c r="AB24" s="5"/>
      <c r="AI24" s="5"/>
    </row>
    <row r="25" spans="1:35" ht="12.75">
      <c r="A25" s="19">
        <v>1834</v>
      </c>
      <c r="B25" s="16">
        <v>20580</v>
      </c>
      <c r="C25" s="18">
        <f t="shared" si="2"/>
        <v>0.008032915360501658</v>
      </c>
      <c r="D25" s="16">
        <v>1</v>
      </c>
      <c r="E25" s="17">
        <v>3</v>
      </c>
      <c r="F25" s="16"/>
      <c r="L25" s="5"/>
      <c r="O25" s="3"/>
      <c r="R25" s="5"/>
      <c r="V25" s="3"/>
      <c r="AB25" s="5"/>
      <c r="AI25" s="5"/>
    </row>
    <row r="26" spans="1:35" ht="12.75">
      <c r="A26" s="26">
        <v>1835</v>
      </c>
      <c r="B26" s="27">
        <f>B25*(EXP(LN($B$25/$B$34)/($A$25-$A$34)))</f>
        <v>20796.547313314284</v>
      </c>
      <c r="C26" s="23">
        <f t="shared" si="2"/>
        <v>0.010522221249479324</v>
      </c>
      <c r="D26" s="24">
        <v>5</v>
      </c>
      <c r="E26" s="25"/>
      <c r="F26" s="24"/>
      <c r="L26" s="5"/>
      <c r="O26" s="3"/>
      <c r="R26" s="5"/>
      <c r="AB26" s="5"/>
      <c r="AI26" s="5"/>
    </row>
    <row r="27" spans="1:35" ht="12.75">
      <c r="A27" s="19">
        <v>1836</v>
      </c>
      <c r="B27" s="20">
        <f aca="true" t="shared" si="3" ref="B27:B33">B26*(EXP(LN($B$25/$B$34)/($A$25-$A$34)))</f>
        <v>21015.37318537024</v>
      </c>
      <c r="C27" s="18">
        <f t="shared" si="2"/>
        <v>0.010522221249479324</v>
      </c>
      <c r="D27" s="16">
        <v>5</v>
      </c>
      <c r="E27" s="17"/>
      <c r="F27" s="16"/>
      <c r="L27" s="5"/>
      <c r="O27" s="3"/>
      <c r="R27" s="5"/>
      <c r="AB27" s="5"/>
      <c r="AI27" s="5"/>
    </row>
    <row r="28" spans="1:35" ht="12.75">
      <c r="A28" s="26">
        <v>1837</v>
      </c>
      <c r="B28" s="27">
        <f t="shared" si="3"/>
        <v>21236.50159166708</v>
      </c>
      <c r="C28" s="23">
        <f t="shared" si="2"/>
        <v>0.010522221249479324</v>
      </c>
      <c r="D28" s="24">
        <v>5</v>
      </c>
      <c r="E28" s="25"/>
      <c r="F28" s="24"/>
      <c r="L28" s="5"/>
      <c r="O28" s="3"/>
      <c r="R28" s="5"/>
      <c r="AB28" s="5"/>
      <c r="AI28" s="5"/>
    </row>
    <row r="29" spans="1:35" ht="12.75">
      <c r="A29" s="19">
        <v>1838</v>
      </c>
      <c r="B29" s="20">
        <f t="shared" si="3"/>
        <v>21459.956759979523</v>
      </c>
      <c r="C29" s="18">
        <f t="shared" si="2"/>
        <v>0.010522221249479324</v>
      </c>
      <c r="D29" s="16">
        <v>5</v>
      </c>
      <c r="E29" s="17"/>
      <c r="F29" s="16"/>
      <c r="L29" s="5"/>
      <c r="O29" s="3"/>
      <c r="R29" s="5"/>
      <c r="AB29" s="5"/>
      <c r="AI29" s="5"/>
    </row>
    <row r="30" spans="1:35" ht="12.75">
      <c r="A30" s="26">
        <v>1839</v>
      </c>
      <c r="B30" s="27">
        <f t="shared" si="3"/>
        <v>21685.76317301229</v>
      </c>
      <c r="C30" s="23">
        <f t="shared" si="2"/>
        <v>0.010522221249479324</v>
      </c>
      <c r="D30" s="24">
        <v>5</v>
      </c>
      <c r="E30" s="25"/>
      <c r="F30" s="24"/>
      <c r="L30" s="5"/>
      <c r="O30" s="3"/>
      <c r="R30" s="5"/>
      <c r="AB30" s="5"/>
      <c r="AI30" s="5"/>
    </row>
    <row r="31" spans="1:35" ht="12.75">
      <c r="A31" s="19">
        <v>1840</v>
      </c>
      <c r="B31" s="20">
        <f t="shared" si="3"/>
        <v>21913.945571082535</v>
      </c>
      <c r="C31" s="18">
        <f t="shared" si="2"/>
        <v>0.010522221249479324</v>
      </c>
      <c r="D31" s="16">
        <v>5</v>
      </c>
      <c r="E31" s="17"/>
      <c r="F31" s="16"/>
      <c r="L31" s="5"/>
      <c r="O31" s="3"/>
      <c r="R31" s="5"/>
      <c r="AB31" s="5"/>
      <c r="AI31" s="5"/>
    </row>
    <row r="32" spans="1:35" ht="12.75">
      <c r="A32" s="26">
        <v>1841</v>
      </c>
      <c r="B32" s="27">
        <f t="shared" si="3"/>
        <v>22144.52895483051</v>
      </c>
      <c r="C32" s="23">
        <f t="shared" si="2"/>
        <v>0.010522221249479324</v>
      </c>
      <c r="D32" s="24">
        <v>5</v>
      </c>
      <c r="E32" s="25"/>
      <c r="F32" s="24"/>
      <c r="L32" s="5"/>
      <c r="O32" s="3"/>
      <c r="R32" s="5"/>
      <c r="AB32" s="5"/>
      <c r="AI32" s="5"/>
    </row>
    <row r="33" spans="1:35" ht="12.75">
      <c r="A33" s="19">
        <v>1842</v>
      </c>
      <c r="B33" s="20">
        <f t="shared" si="3"/>
        <v>22377.53858795874</v>
      </c>
      <c r="C33" s="18">
        <f t="shared" si="2"/>
        <v>0.010522221249479324</v>
      </c>
      <c r="D33" s="16">
        <v>5</v>
      </c>
      <c r="E33" s="17"/>
      <c r="F33" s="16"/>
      <c r="L33" s="5"/>
      <c r="R33" s="5"/>
      <c r="AB33" s="5"/>
      <c r="AI33" s="5"/>
    </row>
    <row r="34" spans="1:35" ht="12.75">
      <c r="A34" s="26">
        <v>1843</v>
      </c>
      <c r="B34" s="24">
        <v>22613</v>
      </c>
      <c r="C34" s="23">
        <f t="shared" si="2"/>
        <v>0.010522221249479102</v>
      </c>
      <c r="D34" s="24">
        <v>1</v>
      </c>
      <c r="E34" s="25">
        <v>3</v>
      </c>
      <c r="F34" s="24"/>
      <c r="L34" s="5"/>
      <c r="R34" s="5"/>
      <c r="AB34" s="5"/>
      <c r="AI34" s="5"/>
    </row>
    <row r="35" spans="1:35" ht="12.75">
      <c r="A35" s="19">
        <v>1844</v>
      </c>
      <c r="B35" s="20">
        <v>22710</v>
      </c>
      <c r="C35" s="18">
        <v>0.004284202067337262</v>
      </c>
      <c r="D35" s="16">
        <v>5</v>
      </c>
      <c r="E35" s="17"/>
      <c r="F35" s="16"/>
      <c r="L35" s="5"/>
      <c r="R35" s="5"/>
      <c r="AB35" s="5"/>
      <c r="AI35" s="5"/>
    </row>
    <row r="36" spans="1:35" ht="12.75">
      <c r="A36" s="26">
        <v>1845</v>
      </c>
      <c r="B36" s="27">
        <v>22807</v>
      </c>
      <c r="C36" s="23">
        <v>0.004284202067337262</v>
      </c>
      <c r="D36" s="24">
        <v>5</v>
      </c>
      <c r="E36" s="25"/>
      <c r="F36" s="24"/>
      <c r="L36" s="5"/>
      <c r="R36" s="5"/>
      <c r="AB36" s="5"/>
      <c r="AI36" s="5"/>
    </row>
    <row r="37" spans="1:35" ht="12.75">
      <c r="A37" s="19">
        <v>1846</v>
      </c>
      <c r="B37" s="20">
        <v>22905</v>
      </c>
      <c r="C37" s="18">
        <v>0.004284202067337262</v>
      </c>
      <c r="D37" s="16">
        <v>5</v>
      </c>
      <c r="E37" s="17"/>
      <c r="F37" s="16"/>
      <c r="L37" s="5"/>
      <c r="R37" s="5"/>
      <c r="AB37" s="5"/>
      <c r="AI37" s="5"/>
    </row>
    <row r="38" spans="1:35" ht="12.75">
      <c r="A38" s="35">
        <v>1847</v>
      </c>
      <c r="B38" s="36">
        <v>23003</v>
      </c>
      <c r="C38" s="37">
        <v>0.004284202067337262</v>
      </c>
      <c r="D38" s="38">
        <v>5</v>
      </c>
      <c r="E38" s="39"/>
      <c r="F38" s="38" t="s">
        <v>14</v>
      </c>
      <c r="L38" s="5"/>
      <c r="R38" s="5"/>
      <c r="AB38" s="5"/>
      <c r="AI38" s="5"/>
    </row>
    <row r="39" spans="1:12" ht="12.75">
      <c r="A39" s="14"/>
      <c r="B39" s="16"/>
      <c r="C39" s="16"/>
      <c r="D39" s="16"/>
      <c r="E39" s="17"/>
      <c r="F39" s="16"/>
      <c r="L39" s="1"/>
    </row>
    <row r="40" spans="1:12" ht="12.75">
      <c r="A40" s="32"/>
      <c r="B40" s="33"/>
      <c r="C40" s="33"/>
      <c r="D40" s="33"/>
      <c r="E40" s="34"/>
      <c r="F40" s="33"/>
      <c r="L40" s="1"/>
    </row>
    <row r="41" spans="1:12" ht="12.75">
      <c r="A41" s="6" t="s">
        <v>6</v>
      </c>
      <c r="B41" s="6"/>
      <c r="C41" s="6"/>
      <c r="D41" s="6"/>
      <c r="E41" s="6"/>
      <c r="F41" s="6"/>
      <c r="L41" s="1"/>
    </row>
    <row r="42" spans="1:12" ht="12.75">
      <c r="A42" s="7" t="s">
        <v>13</v>
      </c>
      <c r="B42" s="6"/>
      <c r="C42" s="6"/>
      <c r="D42" s="6"/>
      <c r="E42" s="6"/>
      <c r="F42" s="6"/>
      <c r="L42" s="1"/>
    </row>
    <row r="43" spans="1:12" ht="12.75">
      <c r="A43" s="6"/>
      <c r="B43" s="6"/>
      <c r="C43" s="6"/>
      <c r="D43" s="6"/>
      <c r="E43" s="6"/>
      <c r="F43" s="6"/>
      <c r="L43" s="1"/>
    </row>
    <row r="44" spans="1:12" ht="12.75">
      <c r="A44" s="8" t="s">
        <v>3</v>
      </c>
      <c r="B44" s="6"/>
      <c r="C44" s="6"/>
      <c r="D44" s="6"/>
      <c r="E44" s="6"/>
      <c r="F44" s="6"/>
      <c r="L44" s="1"/>
    </row>
    <row r="45" spans="1:12" ht="12.75">
      <c r="A45" s="8" t="s">
        <v>5</v>
      </c>
      <c r="B45" s="6"/>
      <c r="C45" s="6"/>
      <c r="D45" s="6"/>
      <c r="E45" s="6"/>
      <c r="F45" s="6"/>
      <c r="L45" s="1"/>
    </row>
    <row r="46" spans="1:12" ht="12.75">
      <c r="A46" s="8" t="s">
        <v>7</v>
      </c>
      <c r="B46" s="6"/>
      <c r="C46" s="6"/>
      <c r="D46" s="6"/>
      <c r="E46" s="6"/>
      <c r="F46" s="6"/>
      <c r="L46" s="1"/>
    </row>
    <row r="47" spans="1:12" ht="12.75">
      <c r="A47" s="8" t="s">
        <v>8</v>
      </c>
      <c r="B47" s="6"/>
      <c r="C47" s="6"/>
      <c r="D47" s="6"/>
      <c r="E47" s="6"/>
      <c r="F47" s="6"/>
      <c r="L47" s="1"/>
    </row>
    <row r="48" spans="1:12" ht="12.75">
      <c r="A48" s="8" t="s">
        <v>9</v>
      </c>
      <c r="B48" s="6"/>
      <c r="C48" s="6"/>
      <c r="D48" s="6"/>
      <c r="E48" s="6"/>
      <c r="F48" s="6"/>
      <c r="L48" s="1"/>
    </row>
    <row r="49" spans="1:12" ht="12.75">
      <c r="A49" s="8" t="s">
        <v>10</v>
      </c>
      <c r="B49" s="6"/>
      <c r="C49" s="6"/>
      <c r="D49" s="6"/>
      <c r="E49" s="6"/>
      <c r="F49" s="6"/>
      <c r="L49" s="1"/>
    </row>
    <row r="50" spans="1:12" ht="12.75">
      <c r="A50" s="8"/>
      <c r="B50" s="6"/>
      <c r="C50" s="6"/>
      <c r="D50" s="6"/>
      <c r="E50" s="6"/>
      <c r="F50" s="6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2006-06-11T12:49:59Z</cp:lastPrinted>
  <dcterms:created xsi:type="dcterms:W3CDTF">1996-10-17T05:27:31Z</dcterms:created>
  <dcterms:modified xsi:type="dcterms:W3CDTF">2006-06-25T12:32:49Z</dcterms:modified>
  <cp:category/>
  <cp:version/>
  <cp:contentType/>
  <cp:contentStatus/>
</cp:coreProperties>
</file>